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2755" windowHeight="102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'Položky'!$A$1:$G$70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<sst xmlns="http://schemas.openxmlformats.org/spreadsheetml/2006/main" count="262" uniqueCount="183">
  <si>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</si>
  <si>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</si>
  <si>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</si>
  <si>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</si>
  <si>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</si>
  <si>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</si>
  <si>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</si>
  <si>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</si>
  <si>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</si>
  <si>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</si>
  <si>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</si>
  <si>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</si>
  <si>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</si>
  <si>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</si>
  <si>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</si>
  <si>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</si>
  <si>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</si>
  <si>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</si>
  <si>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</si>
  <si>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</si>
  <si>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</si>
  <si>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</si>
  <si>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</si>
  <si>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</si>
  <si>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</si>
  <si>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</si>
  <si>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</si>
  <si>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</si>
  <si>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</si>
  <si>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</si>
  <si>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</si>
  <si>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</si>
  <si>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</si>
  <si>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</si>
  <si>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</si>
  <si>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</si>
  <si>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</si>
  <si>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</si>
  <si>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</si>
  <si>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</si>
  <si>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</si>
  <si>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</si>
  <si>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</si>
  <si>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</si>
  <si>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</si>
  <si>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</si>
  <si>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</si>
  <si>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</si>
  <si>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</si>
  <si>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</si>
  <si>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</si>
  <si>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</si>
  <si>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</si>
  <si>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</si>
  <si>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</si>
  <si>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</si>
  <si>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</si>
  <si>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</si>
  <si>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</si>
  <si>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</si>
  <si>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</si>
  <si>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</si>
  <si>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</si>
  <si>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</si>
  <si>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</si>
  <si>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</si>
  <si>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</si>
  <si>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</si>
  <si>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</si>
  <si>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</si>
  <si>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</si>
  <si>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</si>
  <si>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</si>
  <si>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</si>
  <si>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</si>
  <si>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</si>
  <si>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</si>
  <si>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</si>
  <si>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JR29</t>
  </si>
  <si>
    <t>Ostopovice-Vodárna " U kaple "</t>
  </si>
  <si>
    <t>Bezpečnostní přepad studny</t>
  </si>
  <si>
    <t>119001401R00</t>
  </si>
  <si>
    <t xml:space="preserve">Dočasné zajištění ocelového potrubí do DN 200 mm </t>
  </si>
  <si>
    <t>m</t>
  </si>
  <si>
    <t>voda:2,00*4</t>
  </si>
  <si>
    <t>plyn:2,00*2</t>
  </si>
  <si>
    <t>119001412R00</t>
  </si>
  <si>
    <t xml:space="preserve">Dočasné zajištění betonového potrubí DN 200-500 mm </t>
  </si>
  <si>
    <t>kanalizace:2,00*7</t>
  </si>
  <si>
    <t>119001423R00</t>
  </si>
  <si>
    <t>Trvalé  zajištění kabelů při křížení s bezp přepad beton tvárnice AZD 13-100-2KS s víkem AD20-50-4ks</t>
  </si>
  <si>
    <t>kompl</t>
  </si>
  <si>
    <t>120003111R00</t>
  </si>
  <si>
    <t xml:space="preserve">Ztizeni vykopavky </t>
  </si>
  <si>
    <t>m3</t>
  </si>
  <si>
    <t>u křížení:0,80*0,70*2,00*17</t>
  </si>
  <si>
    <t>v souběhu s plynem a kanalizací:0,80*0,80*44,30</t>
  </si>
  <si>
    <t>122201101R00</t>
  </si>
  <si>
    <t>Odkopávky nezapažené v hor. 3 do 100 m3 prohloubení odvod příkopu</t>
  </si>
  <si>
    <t>0,60*0,20*45,00</t>
  </si>
  <si>
    <t>132201201R00</t>
  </si>
  <si>
    <t xml:space="preserve">Hloubení rýh šířky do 200 cm v hor.3 do 100 m3 </t>
  </si>
  <si>
    <t>pro potrubí:0,80*0,80*100,00</t>
  </si>
  <si>
    <t>161101101R00</t>
  </si>
  <si>
    <t xml:space="preserve">Svislé přemístění výkopku z hor.1-4 do 2,5 m </t>
  </si>
  <si>
    <t>162701105R00</t>
  </si>
  <si>
    <t>Vodorovné přemístění výkopku z hor.1-4 do 10000 m vytl kubatura</t>
  </si>
  <si>
    <t>0,80*0,50*100,00</t>
  </si>
  <si>
    <t>167101101R00</t>
  </si>
  <si>
    <t xml:space="preserve">Nakládání výkopku z hor.1-4 v množství do 100 m3 </t>
  </si>
  <si>
    <t>171201201RT1</t>
  </si>
  <si>
    <t>Uložení sypaniny na skládku včetně poplatku za skládku</t>
  </si>
  <si>
    <t>174101101R00</t>
  </si>
  <si>
    <t xml:space="preserve">Zásyp jam, rýh, šachet se zhutněním </t>
  </si>
  <si>
    <t>výkop:64,00</t>
  </si>
  <si>
    <t>odečte se vytl kubatura:-40,00</t>
  </si>
  <si>
    <t>175101101RT2</t>
  </si>
  <si>
    <t>Obsyp potrubí bez prohození sypaniny s dodáním štěrkopísku frakce 0 - 22 mm</t>
  </si>
  <si>
    <t>0,80*0,40*100,00</t>
  </si>
  <si>
    <t>182101101R00</t>
  </si>
  <si>
    <t xml:space="preserve">Svahování v zářezech v hor. 1 - 4-příkop </t>
  </si>
  <si>
    <t>m2</t>
  </si>
  <si>
    <t>1,00*2*45,00</t>
  </si>
  <si>
    <t>180400010RA0</t>
  </si>
  <si>
    <t xml:space="preserve">Založení trávníku lučního v rovině s dodáním osiva </t>
  </si>
  <si>
    <t>1,00*8,00</t>
  </si>
  <si>
    <t>4</t>
  </si>
  <si>
    <t>Vodorovné konstrukce</t>
  </si>
  <si>
    <t>451573111R00</t>
  </si>
  <si>
    <t xml:space="preserve">Lože pod potrubí ze štěrkopísku do 63 mm </t>
  </si>
  <si>
    <t>pod potrubí:0,80*0,10*100,00</t>
  </si>
  <si>
    <t>pod žlab:0,60*0,10*45,00</t>
  </si>
  <si>
    <t>5</t>
  </si>
  <si>
    <t>Komunikace</t>
  </si>
  <si>
    <t>569211111R00</t>
  </si>
  <si>
    <t xml:space="preserve">Zpevnění cesty štěrkopísek/kamen.těžené tl.5 cm </t>
  </si>
  <si>
    <t>0,80*92,00</t>
  </si>
  <si>
    <t>8</t>
  </si>
  <si>
    <t>Trubní vedení</t>
  </si>
  <si>
    <t>871241121R00</t>
  </si>
  <si>
    <t xml:space="preserve">Montáž potrubí polyetylenového ve výkopu 90 mm </t>
  </si>
  <si>
    <t>892241111R00</t>
  </si>
  <si>
    <t xml:space="preserve">Tlaková zkouška vodovodního potrubí DN 80 </t>
  </si>
  <si>
    <t>892273111R00</t>
  </si>
  <si>
    <t xml:space="preserve">Proplach potrubí DN 125 </t>
  </si>
  <si>
    <t>PC01</t>
  </si>
  <si>
    <t xml:space="preserve">Signalizační vodič </t>
  </si>
  <si>
    <t>PC02</t>
  </si>
  <si>
    <t xml:space="preserve">Výstražná folie </t>
  </si>
  <si>
    <t>PC03</t>
  </si>
  <si>
    <t xml:space="preserve">Napojení do stáv deštové kanalizace </t>
  </si>
  <si>
    <t>14215915</t>
  </si>
  <si>
    <t>Trubka bezešvá hladká   D 159x5,0 mm chránička pro křížení s kanalizací</t>
  </si>
  <si>
    <t>28613785</t>
  </si>
  <si>
    <t>Trubka tlaková PE HD (PE100) d 90 x 8,2 mm PN 16</t>
  </si>
  <si>
    <t>93</t>
  </si>
  <si>
    <t>Dokončovací práce inženýrskách staveb</t>
  </si>
  <si>
    <t>935111211R00</t>
  </si>
  <si>
    <t xml:space="preserve">Osazení přík. žlabu do štěrkopísku z tvárnic 80 cm </t>
  </si>
  <si>
    <t>938902105R00</t>
  </si>
  <si>
    <t xml:space="preserve">Čištění příkopů š. nad 40 cm, </t>
  </si>
  <si>
    <t>592</t>
  </si>
  <si>
    <t>Žlab příkopový TBM 500x600x80 mm</t>
  </si>
  <si>
    <t>kus</t>
  </si>
  <si>
    <t>97</t>
  </si>
  <si>
    <t>Prorážení otvorů</t>
  </si>
  <si>
    <t>971042241R00</t>
  </si>
  <si>
    <t>Vybourání otvorů zdi betonové 0,0225 m2, tl. 30 cm vč zpětné úpravy-st akum nádrž</t>
  </si>
  <si>
    <t>99</t>
  </si>
  <si>
    <t>Staveništní přesun hmot</t>
  </si>
  <si>
    <t>998276101R00</t>
  </si>
  <si>
    <t xml:space="preserve">Přesun hmot, trubní vedení plastová, otevř. výkop </t>
  </si>
  <si>
    <t>t</t>
  </si>
  <si>
    <t>722</t>
  </si>
  <si>
    <t>Vnitřní vodovod</t>
  </si>
  <si>
    <t>72217</t>
  </si>
  <si>
    <t xml:space="preserve">Potrubí z PELD, D 80-propojení uvnitř objektu </t>
  </si>
  <si>
    <t>722170911R00</t>
  </si>
  <si>
    <t>Napojení potrubí z PE trubek,na stáv vnitřní rozvo special přírubami</t>
  </si>
  <si>
    <t>722211114R00</t>
  </si>
  <si>
    <t xml:space="preserve">Šoupátka PN 10, S-20-118-610, stud.voda, DN 80 </t>
  </si>
  <si>
    <t>soubor</t>
  </si>
  <si>
    <t>Zařízení staveniště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</si>
</sst>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0" fontId="24" fillId="0" borderId="54" xfId="47" applyFont="1" applyBorder="1">
      <alignment/>
      <protection/>
    </xf>
    <xf numFmtId="0" fontId="23" fillId="0" borderId="54" xfId="47" applyFont="1" applyBorder="1">
      <alignment/>
      <protection/>
    </xf>
    <xf numFmtId="0" fontId="23" fillId="0" borderId="54" xfId="47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0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0" fontId="24" fillId="0" borderId="59" xfId="47" applyFont="1" applyBorder="1">
      <alignment/>
      <protection/>
    </xf>
    <xf numFmtId="0" fontId="23" fillId="0" borderId="59" xfId="47" applyFont="1" applyBorder="1">
      <alignment/>
      <protection/>
    </xf>
    <xf numFmtId="0" fontId="23" fillId="0" borderId="59" xfId="47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5" xfId="47" applyFont="1" applyBorder="1" applyAlignment="1">
      <alignment horizontal="right"/>
      <protection/>
    </xf>
    <xf numFmtId="0" fontId="23" fillId="0" borderId="54" xfId="47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7" fillId="19" borderId="68" xfId="47" applyNumberFormat="1" applyFont="1" applyFill="1" applyBorder="1" applyAlignment="1">
      <alignment horizontal="left" wrapText="1"/>
      <protection/>
    </xf>
    <xf numFmtId="49" fontId="38" fillId="0" borderId="69" xfId="0" applyNumberFormat="1" applyFont="1" applyBorder="1" applyAlignment="1">
      <alignment horizontal="left" wrapText="1"/>
    </xf>
    <xf numFmtId="4" fontId="37" fillId="19" borderId="70" xfId="47" applyNumberFormat="1" applyFont="1" applyFill="1" applyBorder="1" applyAlignment="1">
      <alignment horizontal="right" wrapText="1"/>
      <protection/>
    </xf>
    <xf numFmtId="0" fontId="37" fillId="19" borderId="43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Bezpečnostní přepad studny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80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>
        <v>29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Rekapitulace!A20</f>
        <v>Zařízení staveniště</v>
      </c>
      <c r="E15" s="60"/>
      <c r="F15" s="61"/>
      <c r="G15" s="58">
        <f>Rekapitulace!I20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/>
      <c r="E16" s="62"/>
      <c r="F16" s="63"/>
      <c r="G16" s="58"/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/>
      <c r="E17" s="62"/>
      <c r="F17" s="63"/>
      <c r="G17" s="58"/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/>
      <c r="E18" s="62"/>
      <c r="F18" s="63"/>
      <c r="G18" s="58"/>
    </row>
    <row r="19" spans="1:7" ht="15.75" customHeight="1">
      <c r="A19" s="66" t="s">
        <v>29</v>
      </c>
      <c r="B19" s="57"/>
      <c r="C19" s="58">
        <f>SUM(C15:C18)</f>
        <v>0</v>
      </c>
      <c r="D19" s="8"/>
      <c r="E19" s="62"/>
      <c r="F19" s="63"/>
      <c r="G19" s="58"/>
    </row>
    <row r="20" spans="1:7" ht="15.75" customHeight="1">
      <c r="A20" s="66"/>
      <c r="B20" s="57"/>
      <c r="C20" s="58"/>
      <c r="D20" s="8"/>
      <c r="E20" s="62"/>
      <c r="F20" s="63"/>
      <c r="G20" s="58"/>
    </row>
    <row r="21" spans="1:7" ht="15.75" customHeight="1">
      <c r="A21" s="66" t="s">
        <v>30</v>
      </c>
      <c r="B21" s="57"/>
      <c r="C21" s="58">
        <f>HZS</f>
        <v>0</v>
      </c>
      <c r="D21" s="8"/>
      <c r="E21" s="62"/>
      <c r="F21" s="63"/>
      <c r="G21" s="58"/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20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20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JR29 Ostopovice-Vodárna " U kaple "</v>
      </c>
      <c r="D1" s="110"/>
      <c r="E1" s="111"/>
      <c r="F1" s="110"/>
      <c r="G1" s="112" t="s">
        <v>49</v>
      </c>
      <c r="H1" s="113">
        <v>1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Bezpečnostní přepad studny</v>
      </c>
      <c r="D2" s="118"/>
      <c r="E2" s="119"/>
      <c r="F2" s="118"/>
      <c r="G2" s="120" t="s">
        <v>80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4" t="str">
        <f>Položky!B7</f>
        <v>1</v>
      </c>
      <c r="B7" s="132" t="str">
        <f>Položky!C7</f>
        <v>Zemní práce</v>
      </c>
      <c r="C7" s="68"/>
      <c r="D7" s="133"/>
      <c r="E7" s="225">
        <f>Položky!BA35</f>
        <v>0</v>
      </c>
      <c r="F7" s="226">
        <f>Položky!BB35</f>
        <v>0</v>
      </c>
      <c r="G7" s="226">
        <f>Položky!BC35</f>
        <v>0</v>
      </c>
      <c r="H7" s="226">
        <f>Položky!BD35</f>
        <v>0</v>
      </c>
      <c r="I7" s="227">
        <f>Položky!BE35</f>
        <v>0</v>
      </c>
    </row>
    <row r="8" spans="1:9" s="36" customFormat="1" ht="12.75">
      <c r="A8" s="224" t="str">
        <f>Položky!B36</f>
        <v>4</v>
      </c>
      <c r="B8" s="132" t="str">
        <f>Položky!C36</f>
        <v>Vodorovné konstrukce</v>
      </c>
      <c r="C8" s="68"/>
      <c r="D8" s="133"/>
      <c r="E8" s="225">
        <f>Položky!BA40</f>
        <v>0</v>
      </c>
      <c r="F8" s="226">
        <f>Položky!BB40</f>
        <v>0</v>
      </c>
      <c r="G8" s="226">
        <f>Položky!BC40</f>
        <v>0</v>
      </c>
      <c r="H8" s="226">
        <f>Položky!BD40</f>
        <v>0</v>
      </c>
      <c r="I8" s="227">
        <f>Položky!BE40</f>
        <v>0</v>
      </c>
    </row>
    <row r="9" spans="1:9" s="36" customFormat="1" ht="12.75">
      <c r="A9" s="224" t="str">
        <f>Položky!B41</f>
        <v>5</v>
      </c>
      <c r="B9" s="132" t="str">
        <f>Položky!C41</f>
        <v>Komunikace</v>
      </c>
      <c r="C9" s="68"/>
      <c r="D9" s="133"/>
      <c r="E9" s="225">
        <f>Položky!BA44</f>
        <v>0</v>
      </c>
      <c r="F9" s="226">
        <f>Položky!BB44</f>
        <v>0</v>
      </c>
      <c r="G9" s="226">
        <f>Položky!BC44</f>
        <v>0</v>
      </c>
      <c r="H9" s="226">
        <f>Položky!BD44</f>
        <v>0</v>
      </c>
      <c r="I9" s="227">
        <f>Položky!BE44</f>
        <v>0</v>
      </c>
    </row>
    <row r="10" spans="1:9" s="36" customFormat="1" ht="12.75">
      <c r="A10" s="224" t="str">
        <f>Položky!B45</f>
        <v>8</v>
      </c>
      <c r="B10" s="132" t="str">
        <f>Položky!C45</f>
        <v>Trubní vedení</v>
      </c>
      <c r="C10" s="68"/>
      <c r="D10" s="133"/>
      <c r="E10" s="225">
        <f>Položky!BA54</f>
        <v>0</v>
      </c>
      <c r="F10" s="226">
        <f>Položky!BB54</f>
        <v>0</v>
      </c>
      <c r="G10" s="226">
        <f>Položky!BC54</f>
        <v>0</v>
      </c>
      <c r="H10" s="226">
        <f>Položky!BD54</f>
        <v>0</v>
      </c>
      <c r="I10" s="227">
        <f>Položky!BE54</f>
        <v>0</v>
      </c>
    </row>
    <row r="11" spans="1:9" s="36" customFormat="1" ht="12.75">
      <c r="A11" s="224" t="str">
        <f>Položky!B55</f>
        <v>93</v>
      </c>
      <c r="B11" s="132" t="str">
        <f>Položky!C55</f>
        <v>Dokončovací práce inženýrskách staveb</v>
      </c>
      <c r="C11" s="68"/>
      <c r="D11" s="133"/>
      <c r="E11" s="225">
        <f>Položky!BA59</f>
        <v>0</v>
      </c>
      <c r="F11" s="226">
        <f>Položky!BB59</f>
        <v>0</v>
      </c>
      <c r="G11" s="226">
        <f>Položky!BC59</f>
        <v>0</v>
      </c>
      <c r="H11" s="226">
        <f>Položky!BD59</f>
        <v>0</v>
      </c>
      <c r="I11" s="227">
        <f>Položky!BE59</f>
        <v>0</v>
      </c>
    </row>
    <row r="12" spans="1:9" s="36" customFormat="1" ht="12.75">
      <c r="A12" s="224" t="str">
        <f>Položky!B60</f>
        <v>97</v>
      </c>
      <c r="B12" s="132" t="str">
        <f>Položky!C60</f>
        <v>Prorážení otvorů</v>
      </c>
      <c r="C12" s="68"/>
      <c r="D12" s="133"/>
      <c r="E12" s="225">
        <f>Položky!BA62</f>
        <v>0</v>
      </c>
      <c r="F12" s="226">
        <f>Položky!BB62</f>
        <v>0</v>
      </c>
      <c r="G12" s="226">
        <f>Položky!BC62</f>
        <v>0</v>
      </c>
      <c r="H12" s="226">
        <f>Položky!BD62</f>
        <v>0</v>
      </c>
      <c r="I12" s="227">
        <f>Položky!BE62</f>
        <v>0</v>
      </c>
    </row>
    <row r="13" spans="1:9" s="36" customFormat="1" ht="12.75">
      <c r="A13" s="224" t="str">
        <f>Položky!B63</f>
        <v>99</v>
      </c>
      <c r="B13" s="132" t="str">
        <f>Položky!C63</f>
        <v>Staveništní přesun hmot</v>
      </c>
      <c r="C13" s="68"/>
      <c r="D13" s="133"/>
      <c r="E13" s="225">
        <f>Položky!BA65</f>
        <v>0</v>
      </c>
      <c r="F13" s="226">
        <f>Položky!BB65</f>
        <v>0</v>
      </c>
      <c r="G13" s="226">
        <f>Položky!BC65</f>
        <v>0</v>
      </c>
      <c r="H13" s="226">
        <f>Položky!BD65</f>
        <v>0</v>
      </c>
      <c r="I13" s="227">
        <f>Položky!BE65</f>
        <v>0</v>
      </c>
    </row>
    <row r="14" spans="1:9" s="36" customFormat="1" ht="13.5" thickBot="1">
      <c r="A14" s="224" t="str">
        <f>Položky!B66</f>
        <v>722</v>
      </c>
      <c r="B14" s="132" t="str">
        <f>Položky!C66</f>
        <v>Vnitřní vodovod</v>
      </c>
      <c r="C14" s="68"/>
      <c r="D14" s="133"/>
      <c r="E14" s="225">
        <f>Položky!BA70</f>
        <v>0</v>
      </c>
      <c r="F14" s="226">
        <f>Položky!BB70</f>
        <v>0</v>
      </c>
      <c r="G14" s="226">
        <f>Položky!BC70</f>
        <v>0</v>
      </c>
      <c r="H14" s="226">
        <f>Položky!BD70</f>
        <v>0</v>
      </c>
      <c r="I14" s="227">
        <f>Položky!BE70</f>
        <v>0</v>
      </c>
    </row>
    <row r="15" spans="1:9" s="140" customFormat="1" ht="13.5" thickBot="1">
      <c r="A15" s="134"/>
      <c r="B15" s="135" t="s">
        <v>57</v>
      </c>
      <c r="C15" s="135"/>
      <c r="D15" s="136"/>
      <c r="E15" s="137">
        <f>SUM(E7:E14)</f>
        <v>0</v>
      </c>
      <c r="F15" s="138">
        <f>SUM(F7:F14)</f>
        <v>0</v>
      </c>
      <c r="G15" s="138">
        <f>SUM(G7:G14)</f>
        <v>0</v>
      </c>
      <c r="H15" s="138">
        <f>SUM(H7:H14)</f>
        <v>0</v>
      </c>
      <c r="I15" s="139">
        <f>SUM(I7:I14)</f>
        <v>0</v>
      </c>
    </row>
    <row r="16" spans="1:9" ht="12.75">
      <c r="A16" s="68"/>
      <c r="B16" s="68"/>
      <c r="C16" s="68"/>
      <c r="D16" s="68"/>
      <c r="E16" s="68"/>
      <c r="F16" s="68"/>
      <c r="G16" s="68"/>
      <c r="H16" s="68"/>
      <c r="I16" s="68"/>
    </row>
    <row r="17" spans="1:57" ht="19.5" customHeight="1">
      <c r="A17" s="124" t="s">
        <v>58</v>
      </c>
      <c r="B17" s="124"/>
      <c r="C17" s="124"/>
      <c r="D17" s="124"/>
      <c r="E17" s="124"/>
      <c r="F17" s="124"/>
      <c r="G17" s="141"/>
      <c r="H17" s="124"/>
      <c r="I17" s="124"/>
      <c r="BA17" s="42"/>
      <c r="BB17" s="42"/>
      <c r="BC17" s="42"/>
      <c r="BD17" s="42"/>
      <c r="BE17" s="42"/>
    </row>
    <row r="18" spans="1:9" ht="13.5" thickBot="1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12.75">
      <c r="A19" s="75" t="s">
        <v>59</v>
      </c>
      <c r="B19" s="76"/>
      <c r="C19" s="76"/>
      <c r="D19" s="142"/>
      <c r="E19" s="143" t="s">
        <v>60</v>
      </c>
      <c r="F19" s="144" t="s">
        <v>61</v>
      </c>
      <c r="G19" s="145" t="s">
        <v>62</v>
      </c>
      <c r="H19" s="146"/>
      <c r="I19" s="147" t="s">
        <v>60</v>
      </c>
    </row>
    <row r="20" spans="1:53" ht="12.75">
      <c r="A20" s="66" t="s">
        <v>182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1</v>
      </c>
    </row>
    <row r="21" spans="1:9" ht="13.5" thickBot="1">
      <c r="A21" s="154"/>
      <c r="B21" s="155" t="s">
        <v>63</v>
      </c>
      <c r="C21" s="156"/>
      <c r="D21" s="157"/>
      <c r="E21" s="158"/>
      <c r="F21" s="159"/>
      <c r="G21" s="159"/>
      <c r="H21" s="160">
        <f>SUM(I20:I20)</f>
        <v>0</v>
      </c>
      <c r="I21" s="161"/>
    </row>
    <row r="23" spans="2:9" ht="12.75">
      <c r="B23" s="140"/>
      <c r="F23" s="162"/>
      <c r="G23" s="163"/>
      <c r="H23" s="163"/>
      <c r="I23" s="164"/>
    </row>
    <row r="24" spans="6:9" ht="12.75">
      <c r="F24" s="162"/>
      <c r="G24" s="163"/>
      <c r="H24" s="163"/>
      <c r="I24" s="164"/>
    </row>
    <row r="25" spans="6:9" ht="12.75">
      <c r="F25" s="162"/>
      <c r="G25" s="163"/>
      <c r="H25" s="163"/>
      <c r="I25" s="164"/>
    </row>
    <row r="26" spans="6:9" ht="12.75">
      <c r="F26" s="162"/>
      <c r="G26" s="163"/>
      <c r="H26" s="163"/>
      <c r="I26" s="164"/>
    </row>
    <row r="27" spans="6:9" ht="12.75">
      <c r="F27" s="162"/>
      <c r="G27" s="163"/>
      <c r="H27" s="163"/>
      <c r="I27" s="164"/>
    </row>
    <row r="28" spans="6:9" ht="12.75"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3"/>
  <sheetViews>
    <sheetView showGridLines="0" showZeros="0" workbookViewId="0" topLeftCell="A1">
      <selection activeCell="A70" sqref="A70:IV72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8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77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JR29 Ostopovice-Vodárna " U kaple "</v>
      </c>
      <c r="D3" s="110"/>
      <c r="E3" s="171" t="s">
        <v>64</v>
      </c>
      <c r="F3" s="172">
        <f>Rekapitulace!H1</f>
        <v>1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1 Bezpečnostní přepad studny</v>
      </c>
      <c r="D4" s="118"/>
      <c r="E4" s="175" t="str">
        <f>Rekapitulace!G2</f>
        <v>Bezpečnostní přepad studny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81</v>
      </c>
      <c r="C8" s="195" t="s">
        <v>82</v>
      </c>
      <c r="D8" s="196" t="s">
        <v>83</v>
      </c>
      <c r="E8" s="197">
        <v>12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0.00869</v>
      </c>
    </row>
    <row r="9" spans="1:15" ht="12.75">
      <c r="A9" s="200"/>
      <c r="B9" s="202"/>
      <c r="C9" s="203" t="s">
        <v>84</v>
      </c>
      <c r="D9" s="204"/>
      <c r="E9" s="205">
        <v>8</v>
      </c>
      <c r="F9" s="206"/>
      <c r="G9" s="207"/>
      <c r="M9" s="201" t="s">
        <v>84</v>
      </c>
      <c r="O9" s="192"/>
    </row>
    <row r="10" spans="1:15" ht="12.75">
      <c r="A10" s="200"/>
      <c r="B10" s="202"/>
      <c r="C10" s="203" t="s">
        <v>85</v>
      </c>
      <c r="D10" s="204"/>
      <c r="E10" s="205">
        <v>4</v>
      </c>
      <c r="F10" s="206"/>
      <c r="G10" s="207"/>
      <c r="M10" s="201" t="s">
        <v>85</v>
      </c>
      <c r="O10" s="192"/>
    </row>
    <row r="11" spans="1:104" ht="12.75">
      <c r="A11" s="193">
        <v>2</v>
      </c>
      <c r="B11" s="194" t="s">
        <v>86</v>
      </c>
      <c r="C11" s="195" t="s">
        <v>87</v>
      </c>
      <c r="D11" s="196" t="s">
        <v>83</v>
      </c>
      <c r="E11" s="197">
        <v>14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0.01271</v>
      </c>
    </row>
    <row r="12" spans="1:15" ht="12.75">
      <c r="A12" s="200"/>
      <c r="B12" s="202"/>
      <c r="C12" s="203" t="s">
        <v>88</v>
      </c>
      <c r="D12" s="204"/>
      <c r="E12" s="205">
        <v>14</v>
      </c>
      <c r="F12" s="206"/>
      <c r="G12" s="207"/>
      <c r="M12" s="201" t="s">
        <v>88</v>
      </c>
      <c r="O12" s="192"/>
    </row>
    <row r="13" spans="1:104" ht="22.5">
      <c r="A13" s="193">
        <v>3</v>
      </c>
      <c r="B13" s="194" t="s">
        <v>89</v>
      </c>
      <c r="C13" s="195" t="s">
        <v>90</v>
      </c>
      <c r="D13" s="196" t="s">
        <v>91</v>
      </c>
      <c r="E13" s="197">
        <v>4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0.06963</v>
      </c>
    </row>
    <row r="14" spans="1:104" ht="12.75">
      <c r="A14" s="193">
        <v>4</v>
      </c>
      <c r="B14" s="194" t="s">
        <v>92</v>
      </c>
      <c r="C14" s="195" t="s">
        <v>93</v>
      </c>
      <c r="D14" s="196" t="s">
        <v>94</v>
      </c>
      <c r="E14" s="197">
        <v>47.392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</v>
      </c>
    </row>
    <row r="15" spans="1:15" ht="12.75">
      <c r="A15" s="200"/>
      <c r="B15" s="202"/>
      <c r="C15" s="203" t="s">
        <v>95</v>
      </c>
      <c r="D15" s="204"/>
      <c r="E15" s="205">
        <v>19.04</v>
      </c>
      <c r="F15" s="206"/>
      <c r="G15" s="207"/>
      <c r="M15" s="201" t="s">
        <v>95</v>
      </c>
      <c r="O15" s="192"/>
    </row>
    <row r="16" spans="1:15" ht="12.75">
      <c r="A16" s="200"/>
      <c r="B16" s="202"/>
      <c r="C16" s="203" t="s">
        <v>96</v>
      </c>
      <c r="D16" s="204"/>
      <c r="E16" s="205">
        <v>28.352</v>
      </c>
      <c r="F16" s="206"/>
      <c r="G16" s="207"/>
      <c r="M16" s="201" t="s">
        <v>96</v>
      </c>
      <c r="O16" s="192"/>
    </row>
    <row r="17" spans="1:104" ht="22.5">
      <c r="A17" s="193">
        <v>5</v>
      </c>
      <c r="B17" s="194" t="s">
        <v>97</v>
      </c>
      <c r="C17" s="195" t="s">
        <v>98</v>
      </c>
      <c r="D17" s="196" t="s">
        <v>94</v>
      </c>
      <c r="E17" s="197">
        <v>5.4</v>
      </c>
      <c r="F17" s="197">
        <v>0</v>
      </c>
      <c r="G17" s="198">
        <f>E17*F17</f>
        <v>0</v>
      </c>
      <c r="O17" s="192">
        <v>2</v>
      </c>
      <c r="AA17" s="166">
        <v>1</v>
      </c>
      <c r="AB17" s="166">
        <v>1</v>
      </c>
      <c r="AC17" s="166">
        <v>1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</v>
      </c>
      <c r="CB17" s="199">
        <v>1</v>
      </c>
      <c r="CZ17" s="166">
        <v>0</v>
      </c>
    </row>
    <row r="18" spans="1:15" ht="12.75">
      <c r="A18" s="200"/>
      <c r="B18" s="202"/>
      <c r="C18" s="203" t="s">
        <v>99</v>
      </c>
      <c r="D18" s="204"/>
      <c r="E18" s="205">
        <v>5.4</v>
      </c>
      <c r="F18" s="206"/>
      <c r="G18" s="207"/>
      <c r="M18" s="201" t="s">
        <v>99</v>
      </c>
      <c r="O18" s="192"/>
    </row>
    <row r="19" spans="1:104" ht="12.75">
      <c r="A19" s="193">
        <v>6</v>
      </c>
      <c r="B19" s="194" t="s">
        <v>100</v>
      </c>
      <c r="C19" s="195" t="s">
        <v>101</v>
      </c>
      <c r="D19" s="196" t="s">
        <v>94</v>
      </c>
      <c r="E19" s="197">
        <v>64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</v>
      </c>
    </row>
    <row r="20" spans="1:15" ht="12.75">
      <c r="A20" s="200"/>
      <c r="B20" s="202"/>
      <c r="C20" s="203" t="s">
        <v>102</v>
      </c>
      <c r="D20" s="204"/>
      <c r="E20" s="205">
        <v>64</v>
      </c>
      <c r="F20" s="206"/>
      <c r="G20" s="207"/>
      <c r="M20" s="201" t="s">
        <v>102</v>
      </c>
      <c r="O20" s="192"/>
    </row>
    <row r="21" spans="1:104" ht="12.75">
      <c r="A21" s="193">
        <v>7</v>
      </c>
      <c r="B21" s="194" t="s">
        <v>103</v>
      </c>
      <c r="C21" s="195" t="s">
        <v>104</v>
      </c>
      <c r="D21" s="196" t="s">
        <v>94</v>
      </c>
      <c r="E21" s="197">
        <v>64</v>
      </c>
      <c r="F21" s="197">
        <v>0</v>
      </c>
      <c r="G21" s="198">
        <f>E21*F21</f>
        <v>0</v>
      </c>
      <c r="O21" s="192">
        <v>2</v>
      </c>
      <c r="AA21" s="166">
        <v>1</v>
      </c>
      <c r="AB21" s="166">
        <v>0</v>
      </c>
      <c r="AC21" s="166">
        <v>0</v>
      </c>
      <c r="AZ21" s="166">
        <v>1</v>
      </c>
      <c r="BA21" s="166">
        <f>IF(AZ21=1,G21,0)</f>
        <v>0</v>
      </c>
      <c r="BB21" s="166">
        <f>IF(AZ21=2,G21,0)</f>
        <v>0</v>
      </c>
      <c r="BC21" s="166">
        <f>IF(AZ21=3,G21,0)</f>
        <v>0</v>
      </c>
      <c r="BD21" s="166">
        <f>IF(AZ21=4,G21,0)</f>
        <v>0</v>
      </c>
      <c r="BE21" s="166">
        <f>IF(AZ21=5,G21,0)</f>
        <v>0</v>
      </c>
      <c r="CA21" s="199">
        <v>1</v>
      </c>
      <c r="CB21" s="199">
        <v>0</v>
      </c>
      <c r="CZ21" s="166">
        <v>0</v>
      </c>
    </row>
    <row r="22" spans="1:104" ht="22.5">
      <c r="A22" s="193">
        <v>8</v>
      </c>
      <c r="B22" s="194" t="s">
        <v>105</v>
      </c>
      <c r="C22" s="195" t="s">
        <v>106</v>
      </c>
      <c r="D22" s="196" t="s">
        <v>94</v>
      </c>
      <c r="E22" s="197">
        <v>40</v>
      </c>
      <c r="F22" s="197">
        <v>0</v>
      </c>
      <c r="G22" s="198">
        <f>E22*F22</f>
        <v>0</v>
      </c>
      <c r="O22" s="192">
        <v>2</v>
      </c>
      <c r="AA22" s="166">
        <v>1</v>
      </c>
      <c r="AB22" s="166">
        <v>1</v>
      </c>
      <c r="AC22" s="166">
        <v>1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1</v>
      </c>
      <c r="CZ22" s="166">
        <v>0</v>
      </c>
    </row>
    <row r="23" spans="1:15" ht="12.75">
      <c r="A23" s="200"/>
      <c r="B23" s="202"/>
      <c r="C23" s="203" t="s">
        <v>107</v>
      </c>
      <c r="D23" s="204"/>
      <c r="E23" s="205">
        <v>40</v>
      </c>
      <c r="F23" s="206"/>
      <c r="G23" s="207"/>
      <c r="M23" s="201" t="s">
        <v>107</v>
      </c>
      <c r="O23" s="192"/>
    </row>
    <row r="24" spans="1:104" ht="12.75">
      <c r="A24" s="193">
        <v>9</v>
      </c>
      <c r="B24" s="194" t="s">
        <v>108</v>
      </c>
      <c r="C24" s="195" t="s">
        <v>109</v>
      </c>
      <c r="D24" s="196" t="s">
        <v>94</v>
      </c>
      <c r="E24" s="197">
        <v>40</v>
      </c>
      <c r="F24" s="197">
        <v>0</v>
      </c>
      <c r="G24" s="198">
        <f>E24*F24</f>
        <v>0</v>
      </c>
      <c r="O24" s="192">
        <v>2</v>
      </c>
      <c r="AA24" s="166">
        <v>1</v>
      </c>
      <c r="AB24" s="166">
        <v>1</v>
      </c>
      <c r="AC24" s="166">
        <v>1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</v>
      </c>
      <c r="CB24" s="199">
        <v>1</v>
      </c>
      <c r="CZ24" s="166">
        <v>0</v>
      </c>
    </row>
    <row r="25" spans="1:104" ht="12.75">
      <c r="A25" s="193">
        <v>10</v>
      </c>
      <c r="B25" s="194" t="s">
        <v>110</v>
      </c>
      <c r="C25" s="195" t="s">
        <v>111</v>
      </c>
      <c r="D25" s="196" t="s">
        <v>94</v>
      </c>
      <c r="E25" s="197">
        <v>40</v>
      </c>
      <c r="F25" s="197">
        <v>0</v>
      </c>
      <c r="G25" s="198">
        <f>E25*F25</f>
        <v>0</v>
      </c>
      <c r="O25" s="192">
        <v>2</v>
      </c>
      <c r="AA25" s="166">
        <v>1</v>
      </c>
      <c r="AB25" s="166">
        <v>1</v>
      </c>
      <c r="AC25" s="166">
        <v>1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</v>
      </c>
      <c r="CB25" s="199">
        <v>1</v>
      </c>
      <c r="CZ25" s="166">
        <v>0</v>
      </c>
    </row>
    <row r="26" spans="1:104" ht="12.75">
      <c r="A26" s="193">
        <v>11</v>
      </c>
      <c r="B26" s="194" t="s">
        <v>112</v>
      </c>
      <c r="C26" s="195" t="s">
        <v>113</v>
      </c>
      <c r="D26" s="196" t="s">
        <v>94</v>
      </c>
      <c r="E26" s="197">
        <v>24</v>
      </c>
      <c r="F26" s="197">
        <v>0</v>
      </c>
      <c r="G26" s="198">
        <f>E26*F26</f>
        <v>0</v>
      </c>
      <c r="O26" s="192">
        <v>2</v>
      </c>
      <c r="AA26" s="166">
        <v>1</v>
      </c>
      <c r="AB26" s="166">
        <v>1</v>
      </c>
      <c r="AC26" s="166">
        <v>1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</v>
      </c>
      <c r="CB26" s="199">
        <v>1</v>
      </c>
      <c r="CZ26" s="166">
        <v>0</v>
      </c>
    </row>
    <row r="27" spans="1:15" ht="12.75">
      <c r="A27" s="200"/>
      <c r="B27" s="202"/>
      <c r="C27" s="203" t="s">
        <v>114</v>
      </c>
      <c r="D27" s="204"/>
      <c r="E27" s="205">
        <v>64</v>
      </c>
      <c r="F27" s="206"/>
      <c r="G27" s="207"/>
      <c r="M27" s="201" t="s">
        <v>114</v>
      </c>
      <c r="O27" s="192"/>
    </row>
    <row r="28" spans="1:15" ht="12.75">
      <c r="A28" s="200"/>
      <c r="B28" s="202"/>
      <c r="C28" s="203" t="s">
        <v>115</v>
      </c>
      <c r="D28" s="204"/>
      <c r="E28" s="205">
        <v>-40</v>
      </c>
      <c r="F28" s="206"/>
      <c r="G28" s="207"/>
      <c r="M28" s="201" t="s">
        <v>115</v>
      </c>
      <c r="O28" s="192"/>
    </row>
    <row r="29" spans="1:104" ht="22.5">
      <c r="A29" s="193">
        <v>12</v>
      </c>
      <c r="B29" s="194" t="s">
        <v>116</v>
      </c>
      <c r="C29" s="195" t="s">
        <v>117</v>
      </c>
      <c r="D29" s="196" t="s">
        <v>94</v>
      </c>
      <c r="E29" s="197">
        <v>32</v>
      </c>
      <c r="F29" s="197">
        <v>0</v>
      </c>
      <c r="G29" s="198">
        <f>E29*F29</f>
        <v>0</v>
      </c>
      <c r="O29" s="192">
        <v>2</v>
      </c>
      <c r="AA29" s="166">
        <v>1</v>
      </c>
      <c r="AB29" s="166">
        <v>1</v>
      </c>
      <c r="AC29" s="166">
        <v>1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1</v>
      </c>
      <c r="CB29" s="199">
        <v>1</v>
      </c>
      <c r="CZ29" s="166">
        <v>1.7</v>
      </c>
    </row>
    <row r="30" spans="1:15" ht="12.75">
      <c r="A30" s="200"/>
      <c r="B30" s="202"/>
      <c r="C30" s="203" t="s">
        <v>118</v>
      </c>
      <c r="D30" s="204"/>
      <c r="E30" s="205">
        <v>32</v>
      </c>
      <c r="F30" s="206"/>
      <c r="G30" s="207"/>
      <c r="M30" s="201" t="s">
        <v>118</v>
      </c>
      <c r="O30" s="192"/>
    </row>
    <row r="31" spans="1:104" ht="12.75">
      <c r="A31" s="193">
        <v>13</v>
      </c>
      <c r="B31" s="194" t="s">
        <v>119</v>
      </c>
      <c r="C31" s="195" t="s">
        <v>120</v>
      </c>
      <c r="D31" s="196" t="s">
        <v>121</v>
      </c>
      <c r="E31" s="197">
        <v>90</v>
      </c>
      <c r="F31" s="197">
        <v>0</v>
      </c>
      <c r="G31" s="198">
        <f>E31*F31</f>
        <v>0</v>
      </c>
      <c r="O31" s="192">
        <v>2</v>
      </c>
      <c r="AA31" s="166">
        <v>1</v>
      </c>
      <c r="AB31" s="166">
        <v>1</v>
      </c>
      <c r="AC31" s="166">
        <v>1</v>
      </c>
      <c r="AZ31" s="166">
        <v>1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199">
        <v>1</v>
      </c>
      <c r="CB31" s="199">
        <v>1</v>
      </c>
      <c r="CZ31" s="166">
        <v>0</v>
      </c>
    </row>
    <row r="32" spans="1:15" ht="12.75">
      <c r="A32" s="200"/>
      <c r="B32" s="202"/>
      <c r="C32" s="203" t="s">
        <v>122</v>
      </c>
      <c r="D32" s="204"/>
      <c r="E32" s="205">
        <v>90</v>
      </c>
      <c r="F32" s="206"/>
      <c r="G32" s="207"/>
      <c r="M32" s="201" t="s">
        <v>122</v>
      </c>
      <c r="O32" s="192"/>
    </row>
    <row r="33" spans="1:104" ht="12.75">
      <c r="A33" s="193">
        <v>14</v>
      </c>
      <c r="B33" s="194" t="s">
        <v>123</v>
      </c>
      <c r="C33" s="195" t="s">
        <v>124</v>
      </c>
      <c r="D33" s="196" t="s">
        <v>121</v>
      </c>
      <c r="E33" s="197">
        <v>8</v>
      </c>
      <c r="F33" s="197">
        <v>0</v>
      </c>
      <c r="G33" s="198">
        <f>E33*F33</f>
        <v>0</v>
      </c>
      <c r="O33" s="192">
        <v>2</v>
      </c>
      <c r="AA33" s="166">
        <v>2</v>
      </c>
      <c r="AB33" s="166">
        <v>1</v>
      </c>
      <c r="AC33" s="166">
        <v>1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2</v>
      </c>
      <c r="CB33" s="199">
        <v>1</v>
      </c>
      <c r="CZ33" s="166">
        <v>3E-05</v>
      </c>
    </row>
    <row r="34" spans="1:15" ht="12.75">
      <c r="A34" s="200"/>
      <c r="B34" s="202"/>
      <c r="C34" s="203" t="s">
        <v>125</v>
      </c>
      <c r="D34" s="204"/>
      <c r="E34" s="205">
        <v>8</v>
      </c>
      <c r="F34" s="206"/>
      <c r="G34" s="207"/>
      <c r="M34" s="201" t="s">
        <v>125</v>
      </c>
      <c r="O34" s="192"/>
    </row>
    <row r="35" spans="1:57" ht="12.75">
      <c r="A35" s="208"/>
      <c r="B35" s="209" t="s">
        <v>75</v>
      </c>
      <c r="C35" s="210" t="str">
        <f>CONCATENATE(B7," ",C7)</f>
        <v>1 Zemní práce</v>
      </c>
      <c r="D35" s="211"/>
      <c r="E35" s="212"/>
      <c r="F35" s="213"/>
      <c r="G35" s="214">
        <f>SUM(G7:G34)</f>
        <v>0</v>
      </c>
      <c r="O35" s="192">
        <v>4</v>
      </c>
      <c r="BA35" s="215">
        <f>SUM(BA7:BA34)</f>
        <v>0</v>
      </c>
      <c r="BB35" s="215">
        <f>SUM(BB7:BB34)</f>
        <v>0</v>
      </c>
      <c r="BC35" s="215">
        <f>SUM(BC7:BC34)</f>
        <v>0</v>
      </c>
      <c r="BD35" s="215">
        <f>SUM(BD7:BD34)</f>
        <v>0</v>
      </c>
      <c r="BE35" s="215">
        <f>SUM(BE7:BE34)</f>
        <v>0</v>
      </c>
    </row>
    <row r="36" spans="1:15" ht="12.75">
      <c r="A36" s="185" t="s">
        <v>72</v>
      </c>
      <c r="B36" s="186" t="s">
        <v>126</v>
      </c>
      <c r="C36" s="187" t="s">
        <v>127</v>
      </c>
      <c r="D36" s="188"/>
      <c r="E36" s="189"/>
      <c r="F36" s="189"/>
      <c r="G36" s="190"/>
      <c r="H36" s="191"/>
      <c r="I36" s="191"/>
      <c r="O36" s="192">
        <v>1</v>
      </c>
    </row>
    <row r="37" spans="1:104" ht="12.75">
      <c r="A37" s="193">
        <v>15</v>
      </c>
      <c r="B37" s="194" t="s">
        <v>128</v>
      </c>
      <c r="C37" s="195" t="s">
        <v>129</v>
      </c>
      <c r="D37" s="196" t="s">
        <v>94</v>
      </c>
      <c r="E37" s="197">
        <v>10.7</v>
      </c>
      <c r="F37" s="197">
        <v>0</v>
      </c>
      <c r="G37" s="198">
        <f>E37*F37</f>
        <v>0</v>
      </c>
      <c r="O37" s="192">
        <v>2</v>
      </c>
      <c r="AA37" s="166">
        <v>1</v>
      </c>
      <c r="AB37" s="166">
        <v>1</v>
      </c>
      <c r="AC37" s="166">
        <v>1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1</v>
      </c>
      <c r="CB37" s="199">
        <v>1</v>
      </c>
      <c r="CZ37" s="166">
        <v>1.891</v>
      </c>
    </row>
    <row r="38" spans="1:15" ht="12.75">
      <c r="A38" s="200"/>
      <c r="B38" s="202"/>
      <c r="C38" s="203" t="s">
        <v>130</v>
      </c>
      <c r="D38" s="204"/>
      <c r="E38" s="205">
        <v>8</v>
      </c>
      <c r="F38" s="206"/>
      <c r="G38" s="207"/>
      <c r="M38" s="201" t="s">
        <v>130</v>
      </c>
      <c r="O38" s="192"/>
    </row>
    <row r="39" spans="1:15" ht="12.75">
      <c r="A39" s="200"/>
      <c r="B39" s="202"/>
      <c r="C39" s="203" t="s">
        <v>131</v>
      </c>
      <c r="D39" s="204"/>
      <c r="E39" s="205">
        <v>2.7</v>
      </c>
      <c r="F39" s="206"/>
      <c r="G39" s="207"/>
      <c r="M39" s="201" t="s">
        <v>131</v>
      </c>
      <c r="O39" s="192"/>
    </row>
    <row r="40" spans="1:57" ht="12.75">
      <c r="A40" s="208"/>
      <c r="B40" s="209" t="s">
        <v>75</v>
      </c>
      <c r="C40" s="210" t="str">
        <f>CONCATENATE(B36," ",C36)</f>
        <v>4 Vodorovné konstrukce</v>
      </c>
      <c r="D40" s="211"/>
      <c r="E40" s="212"/>
      <c r="F40" s="213"/>
      <c r="G40" s="214">
        <f>SUM(G36:G39)</f>
        <v>0</v>
      </c>
      <c r="O40" s="192">
        <v>4</v>
      </c>
      <c r="BA40" s="215">
        <f>SUM(BA36:BA39)</f>
        <v>0</v>
      </c>
      <c r="BB40" s="215">
        <f>SUM(BB36:BB39)</f>
        <v>0</v>
      </c>
      <c r="BC40" s="215">
        <f>SUM(BC36:BC39)</f>
        <v>0</v>
      </c>
      <c r="BD40" s="215">
        <f>SUM(BD36:BD39)</f>
        <v>0</v>
      </c>
      <c r="BE40" s="215">
        <f>SUM(BE36:BE39)</f>
        <v>0</v>
      </c>
    </row>
    <row r="41" spans="1:15" ht="12.75">
      <c r="A41" s="185" t="s">
        <v>72</v>
      </c>
      <c r="B41" s="186" t="s">
        <v>132</v>
      </c>
      <c r="C41" s="187" t="s">
        <v>133</v>
      </c>
      <c r="D41" s="188"/>
      <c r="E41" s="189"/>
      <c r="F41" s="189"/>
      <c r="G41" s="190"/>
      <c r="H41" s="191"/>
      <c r="I41" s="191"/>
      <c r="O41" s="192">
        <v>1</v>
      </c>
    </row>
    <row r="42" spans="1:104" ht="12.75">
      <c r="A42" s="193">
        <v>16</v>
      </c>
      <c r="B42" s="194" t="s">
        <v>134</v>
      </c>
      <c r="C42" s="195" t="s">
        <v>135</v>
      </c>
      <c r="D42" s="196" t="s">
        <v>121</v>
      </c>
      <c r="E42" s="197">
        <v>73.6</v>
      </c>
      <c r="F42" s="197">
        <v>0</v>
      </c>
      <c r="G42" s="198">
        <f>E42*F42</f>
        <v>0</v>
      </c>
      <c r="O42" s="192">
        <v>2</v>
      </c>
      <c r="AA42" s="166">
        <v>1</v>
      </c>
      <c r="AB42" s="166">
        <v>1</v>
      </c>
      <c r="AC42" s="166">
        <v>1</v>
      </c>
      <c r="AZ42" s="166">
        <v>1</v>
      </c>
      <c r="BA42" s="166">
        <f>IF(AZ42=1,G42,0)</f>
        <v>0</v>
      </c>
      <c r="BB42" s="166">
        <f>IF(AZ42=2,G42,0)</f>
        <v>0</v>
      </c>
      <c r="BC42" s="166">
        <f>IF(AZ42=3,G42,0)</f>
        <v>0</v>
      </c>
      <c r="BD42" s="166">
        <f>IF(AZ42=4,G42,0)</f>
        <v>0</v>
      </c>
      <c r="BE42" s="166">
        <f>IF(AZ42=5,G42,0)</f>
        <v>0</v>
      </c>
      <c r="CA42" s="199">
        <v>1</v>
      </c>
      <c r="CB42" s="199">
        <v>1</v>
      </c>
      <c r="CZ42" s="166">
        <v>0.1012</v>
      </c>
    </row>
    <row r="43" spans="1:15" ht="12.75">
      <c r="A43" s="200"/>
      <c r="B43" s="202"/>
      <c r="C43" s="203" t="s">
        <v>136</v>
      </c>
      <c r="D43" s="204"/>
      <c r="E43" s="205">
        <v>73.6</v>
      </c>
      <c r="F43" s="206"/>
      <c r="G43" s="207"/>
      <c r="M43" s="201" t="s">
        <v>136</v>
      </c>
      <c r="O43" s="192"/>
    </row>
    <row r="44" spans="1:57" ht="12.75">
      <c r="A44" s="208"/>
      <c r="B44" s="209" t="s">
        <v>75</v>
      </c>
      <c r="C44" s="210" t="str">
        <f>CONCATENATE(B41," ",C41)</f>
        <v>5 Komunikace</v>
      </c>
      <c r="D44" s="211"/>
      <c r="E44" s="212"/>
      <c r="F44" s="213"/>
      <c r="G44" s="214">
        <f>SUM(G41:G43)</f>
        <v>0</v>
      </c>
      <c r="O44" s="192">
        <v>4</v>
      </c>
      <c r="BA44" s="215">
        <f>SUM(BA41:BA43)</f>
        <v>0</v>
      </c>
      <c r="BB44" s="215">
        <f>SUM(BB41:BB43)</f>
        <v>0</v>
      </c>
      <c r="BC44" s="215">
        <f>SUM(BC41:BC43)</f>
        <v>0</v>
      </c>
      <c r="BD44" s="215">
        <f>SUM(BD41:BD43)</f>
        <v>0</v>
      </c>
      <c r="BE44" s="215">
        <f>SUM(BE41:BE43)</f>
        <v>0</v>
      </c>
    </row>
    <row r="45" spans="1:15" ht="12.75">
      <c r="A45" s="185" t="s">
        <v>72</v>
      </c>
      <c r="B45" s="186" t="s">
        <v>137</v>
      </c>
      <c r="C45" s="187" t="s">
        <v>138</v>
      </c>
      <c r="D45" s="188"/>
      <c r="E45" s="189"/>
      <c r="F45" s="189"/>
      <c r="G45" s="190"/>
      <c r="H45" s="191"/>
      <c r="I45" s="191"/>
      <c r="O45" s="192">
        <v>1</v>
      </c>
    </row>
    <row r="46" spans="1:104" ht="12.75">
      <c r="A46" s="193">
        <v>17</v>
      </c>
      <c r="B46" s="194" t="s">
        <v>139</v>
      </c>
      <c r="C46" s="195" t="s">
        <v>140</v>
      </c>
      <c r="D46" s="196" t="s">
        <v>83</v>
      </c>
      <c r="E46" s="197">
        <v>100</v>
      </c>
      <c r="F46" s="197">
        <v>0</v>
      </c>
      <c r="G46" s="198">
        <f>E46*F46</f>
        <v>0</v>
      </c>
      <c r="O46" s="192">
        <v>2</v>
      </c>
      <c r="AA46" s="166">
        <v>1</v>
      </c>
      <c r="AB46" s="166">
        <v>1</v>
      </c>
      <c r="AC46" s="166">
        <v>1</v>
      </c>
      <c r="AZ46" s="166">
        <v>1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199">
        <v>1</v>
      </c>
      <c r="CB46" s="199">
        <v>1</v>
      </c>
      <c r="CZ46" s="166">
        <v>0</v>
      </c>
    </row>
    <row r="47" spans="1:104" ht="12.75">
      <c r="A47" s="193">
        <v>18</v>
      </c>
      <c r="B47" s="194" t="s">
        <v>141</v>
      </c>
      <c r="C47" s="195" t="s">
        <v>142</v>
      </c>
      <c r="D47" s="196" t="s">
        <v>83</v>
      </c>
      <c r="E47" s="197">
        <v>100</v>
      </c>
      <c r="F47" s="197">
        <v>0</v>
      </c>
      <c r="G47" s="198">
        <f>E47*F47</f>
        <v>0</v>
      </c>
      <c r="O47" s="192">
        <v>2</v>
      </c>
      <c r="AA47" s="166">
        <v>1</v>
      </c>
      <c r="AB47" s="166">
        <v>1</v>
      </c>
      <c r="AC47" s="166">
        <v>1</v>
      </c>
      <c r="AZ47" s="166">
        <v>1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1</v>
      </c>
      <c r="CB47" s="199">
        <v>1</v>
      </c>
      <c r="CZ47" s="166">
        <v>0</v>
      </c>
    </row>
    <row r="48" spans="1:104" ht="12.75">
      <c r="A48" s="193">
        <v>19</v>
      </c>
      <c r="B48" s="194" t="s">
        <v>143</v>
      </c>
      <c r="C48" s="195" t="s">
        <v>144</v>
      </c>
      <c r="D48" s="196" t="s">
        <v>83</v>
      </c>
      <c r="E48" s="197">
        <v>100</v>
      </c>
      <c r="F48" s="197">
        <v>0</v>
      </c>
      <c r="G48" s="198">
        <f>E48*F48</f>
        <v>0</v>
      </c>
      <c r="O48" s="192">
        <v>2</v>
      </c>
      <c r="AA48" s="166">
        <v>1</v>
      </c>
      <c r="AB48" s="166">
        <v>1</v>
      </c>
      <c r="AC48" s="166">
        <v>1</v>
      </c>
      <c r="AZ48" s="166">
        <v>1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1</v>
      </c>
      <c r="CB48" s="199">
        <v>1</v>
      </c>
      <c r="CZ48" s="166">
        <v>0</v>
      </c>
    </row>
    <row r="49" spans="1:104" ht="12.75">
      <c r="A49" s="193">
        <v>20</v>
      </c>
      <c r="B49" s="194" t="s">
        <v>145</v>
      </c>
      <c r="C49" s="195" t="s">
        <v>146</v>
      </c>
      <c r="D49" s="196" t="s">
        <v>83</v>
      </c>
      <c r="E49" s="197">
        <v>100</v>
      </c>
      <c r="F49" s="197">
        <v>0</v>
      </c>
      <c r="G49" s="198">
        <f>E49*F49</f>
        <v>0</v>
      </c>
      <c r="O49" s="192">
        <v>2</v>
      </c>
      <c r="AA49" s="166">
        <v>12</v>
      </c>
      <c r="AB49" s="166">
        <v>0</v>
      </c>
      <c r="AC49" s="166">
        <v>1</v>
      </c>
      <c r="AZ49" s="166">
        <v>1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12</v>
      </c>
      <c r="CB49" s="199">
        <v>0</v>
      </c>
      <c r="CZ49" s="166">
        <v>0</v>
      </c>
    </row>
    <row r="50" spans="1:104" ht="12.75">
      <c r="A50" s="193">
        <v>21</v>
      </c>
      <c r="B50" s="194" t="s">
        <v>147</v>
      </c>
      <c r="C50" s="195" t="s">
        <v>148</v>
      </c>
      <c r="D50" s="196" t="s">
        <v>83</v>
      </c>
      <c r="E50" s="197">
        <v>100</v>
      </c>
      <c r="F50" s="197">
        <v>0</v>
      </c>
      <c r="G50" s="198">
        <f>E50*F50</f>
        <v>0</v>
      </c>
      <c r="O50" s="192">
        <v>2</v>
      </c>
      <c r="AA50" s="166">
        <v>12</v>
      </c>
      <c r="AB50" s="166">
        <v>0</v>
      </c>
      <c r="AC50" s="166">
        <v>2</v>
      </c>
      <c r="AZ50" s="166">
        <v>1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199">
        <v>12</v>
      </c>
      <c r="CB50" s="199">
        <v>0</v>
      </c>
      <c r="CZ50" s="166">
        <v>0</v>
      </c>
    </row>
    <row r="51" spans="1:104" ht="12.75">
      <c r="A51" s="193">
        <v>22</v>
      </c>
      <c r="B51" s="194" t="s">
        <v>149</v>
      </c>
      <c r="C51" s="195" t="s">
        <v>150</v>
      </c>
      <c r="D51" s="196" t="s">
        <v>91</v>
      </c>
      <c r="E51" s="197">
        <v>1</v>
      </c>
      <c r="F51" s="197">
        <v>0</v>
      </c>
      <c r="G51" s="198">
        <f>E51*F51</f>
        <v>0</v>
      </c>
      <c r="O51" s="192">
        <v>2</v>
      </c>
      <c r="AA51" s="166">
        <v>12</v>
      </c>
      <c r="AB51" s="166">
        <v>0</v>
      </c>
      <c r="AC51" s="166">
        <v>25</v>
      </c>
      <c r="AZ51" s="166">
        <v>1</v>
      </c>
      <c r="BA51" s="166">
        <f>IF(AZ51=1,G51,0)</f>
        <v>0</v>
      </c>
      <c r="BB51" s="166">
        <f>IF(AZ51=2,G51,0)</f>
        <v>0</v>
      </c>
      <c r="BC51" s="166">
        <f>IF(AZ51=3,G51,0)</f>
        <v>0</v>
      </c>
      <c r="BD51" s="166">
        <f>IF(AZ51=4,G51,0)</f>
        <v>0</v>
      </c>
      <c r="BE51" s="166">
        <f>IF(AZ51=5,G51,0)</f>
        <v>0</v>
      </c>
      <c r="CA51" s="199">
        <v>12</v>
      </c>
      <c r="CB51" s="199">
        <v>0</v>
      </c>
      <c r="CZ51" s="166">
        <v>0</v>
      </c>
    </row>
    <row r="52" spans="1:104" ht="22.5">
      <c r="A52" s="193">
        <v>23</v>
      </c>
      <c r="B52" s="194" t="s">
        <v>151</v>
      </c>
      <c r="C52" s="195" t="s">
        <v>152</v>
      </c>
      <c r="D52" s="196" t="s">
        <v>83</v>
      </c>
      <c r="E52" s="197">
        <v>2</v>
      </c>
      <c r="F52" s="197">
        <v>0</v>
      </c>
      <c r="G52" s="198">
        <f>E52*F52</f>
        <v>0</v>
      </c>
      <c r="O52" s="192">
        <v>2</v>
      </c>
      <c r="AA52" s="166">
        <v>3</v>
      </c>
      <c r="AB52" s="166">
        <v>7</v>
      </c>
      <c r="AC52" s="166">
        <v>14215915</v>
      </c>
      <c r="AZ52" s="166">
        <v>1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199">
        <v>3</v>
      </c>
      <c r="CB52" s="199">
        <v>7</v>
      </c>
      <c r="CZ52" s="166">
        <v>0.019</v>
      </c>
    </row>
    <row r="53" spans="1:104" ht="12.75">
      <c r="A53" s="193">
        <v>24</v>
      </c>
      <c r="B53" s="194" t="s">
        <v>153</v>
      </c>
      <c r="C53" s="195" t="s">
        <v>154</v>
      </c>
      <c r="D53" s="196" t="s">
        <v>83</v>
      </c>
      <c r="E53" s="197">
        <v>100</v>
      </c>
      <c r="F53" s="197">
        <v>0</v>
      </c>
      <c r="G53" s="198">
        <f>E53*F53</f>
        <v>0</v>
      </c>
      <c r="O53" s="192">
        <v>2</v>
      </c>
      <c r="AA53" s="166">
        <v>3</v>
      </c>
      <c r="AB53" s="166">
        <v>1</v>
      </c>
      <c r="AC53" s="166">
        <v>28613785</v>
      </c>
      <c r="AZ53" s="166">
        <v>1</v>
      </c>
      <c r="BA53" s="166">
        <f>IF(AZ53=1,G53,0)</f>
        <v>0</v>
      </c>
      <c r="BB53" s="166">
        <f>IF(AZ53=2,G53,0)</f>
        <v>0</v>
      </c>
      <c r="BC53" s="166">
        <f>IF(AZ53=3,G53,0)</f>
        <v>0</v>
      </c>
      <c r="BD53" s="166">
        <f>IF(AZ53=4,G53,0)</f>
        <v>0</v>
      </c>
      <c r="BE53" s="166">
        <f>IF(AZ53=5,G53,0)</f>
        <v>0</v>
      </c>
      <c r="CA53" s="199">
        <v>3</v>
      </c>
      <c r="CB53" s="199">
        <v>1</v>
      </c>
      <c r="CZ53" s="166">
        <v>0.00214</v>
      </c>
    </row>
    <row r="54" spans="1:57" ht="12.75">
      <c r="A54" s="208"/>
      <c r="B54" s="209" t="s">
        <v>75</v>
      </c>
      <c r="C54" s="210" t="str">
        <f>CONCATENATE(B45," ",C45)</f>
        <v>8 Trubní vedení</v>
      </c>
      <c r="D54" s="211"/>
      <c r="E54" s="212"/>
      <c r="F54" s="213"/>
      <c r="G54" s="214">
        <f>SUM(G45:G53)</f>
        <v>0</v>
      </c>
      <c r="O54" s="192">
        <v>4</v>
      </c>
      <c r="BA54" s="215">
        <f>SUM(BA45:BA53)</f>
        <v>0</v>
      </c>
      <c r="BB54" s="215">
        <f>SUM(BB45:BB53)</f>
        <v>0</v>
      </c>
      <c r="BC54" s="215">
        <f>SUM(BC45:BC53)</f>
        <v>0</v>
      </c>
      <c r="BD54" s="215">
        <f>SUM(BD45:BD53)</f>
        <v>0</v>
      </c>
      <c r="BE54" s="215">
        <f>SUM(BE45:BE53)</f>
        <v>0</v>
      </c>
    </row>
    <row r="55" spans="1:15" ht="12.75">
      <c r="A55" s="185" t="s">
        <v>72</v>
      </c>
      <c r="B55" s="186" t="s">
        <v>155</v>
      </c>
      <c r="C55" s="187" t="s">
        <v>156</v>
      </c>
      <c r="D55" s="188"/>
      <c r="E55" s="189"/>
      <c r="F55" s="189"/>
      <c r="G55" s="190"/>
      <c r="H55" s="191"/>
      <c r="I55" s="191"/>
      <c r="O55" s="192">
        <v>1</v>
      </c>
    </row>
    <row r="56" spans="1:104" ht="12.75">
      <c r="A56" s="193">
        <v>25</v>
      </c>
      <c r="B56" s="194" t="s">
        <v>157</v>
      </c>
      <c r="C56" s="195" t="s">
        <v>158</v>
      </c>
      <c r="D56" s="196" t="s">
        <v>83</v>
      </c>
      <c r="E56" s="197">
        <v>45</v>
      </c>
      <c r="F56" s="197">
        <v>0</v>
      </c>
      <c r="G56" s="198">
        <f>E56*F56</f>
        <v>0</v>
      </c>
      <c r="O56" s="192">
        <v>2</v>
      </c>
      <c r="AA56" s="166">
        <v>1</v>
      </c>
      <c r="AB56" s="166">
        <v>1</v>
      </c>
      <c r="AC56" s="166">
        <v>1</v>
      </c>
      <c r="AZ56" s="166">
        <v>1</v>
      </c>
      <c r="BA56" s="166">
        <f>IF(AZ56=1,G56,0)</f>
        <v>0</v>
      </c>
      <c r="BB56" s="166">
        <f>IF(AZ56=2,G56,0)</f>
        <v>0</v>
      </c>
      <c r="BC56" s="166">
        <f>IF(AZ56=3,G56,0)</f>
        <v>0</v>
      </c>
      <c r="BD56" s="166">
        <f>IF(AZ56=4,G56,0)</f>
        <v>0</v>
      </c>
      <c r="BE56" s="166">
        <f>IF(AZ56=5,G56,0)</f>
        <v>0</v>
      </c>
      <c r="CA56" s="199">
        <v>1</v>
      </c>
      <c r="CB56" s="199">
        <v>1</v>
      </c>
      <c r="CZ56" s="166">
        <v>0.09107</v>
      </c>
    </row>
    <row r="57" spans="1:104" ht="12.75">
      <c r="A57" s="193">
        <v>26</v>
      </c>
      <c r="B57" s="194" t="s">
        <v>159</v>
      </c>
      <c r="C57" s="195" t="s">
        <v>160</v>
      </c>
      <c r="D57" s="196" t="s">
        <v>83</v>
      </c>
      <c r="E57" s="197">
        <v>45</v>
      </c>
      <c r="F57" s="197">
        <v>0</v>
      </c>
      <c r="G57" s="198">
        <f>E57*F57</f>
        <v>0</v>
      </c>
      <c r="O57" s="192">
        <v>2</v>
      </c>
      <c r="AA57" s="166">
        <v>1</v>
      </c>
      <c r="AB57" s="166">
        <v>1</v>
      </c>
      <c r="AC57" s="166">
        <v>1</v>
      </c>
      <c r="AZ57" s="166">
        <v>1</v>
      </c>
      <c r="BA57" s="166">
        <f>IF(AZ57=1,G57,0)</f>
        <v>0</v>
      </c>
      <c r="BB57" s="166">
        <f>IF(AZ57=2,G57,0)</f>
        <v>0</v>
      </c>
      <c r="BC57" s="166">
        <f>IF(AZ57=3,G57,0)</f>
        <v>0</v>
      </c>
      <c r="BD57" s="166">
        <f>IF(AZ57=4,G57,0)</f>
        <v>0</v>
      </c>
      <c r="BE57" s="166">
        <f>IF(AZ57=5,G57,0)</f>
        <v>0</v>
      </c>
      <c r="CA57" s="199">
        <v>1</v>
      </c>
      <c r="CB57" s="199">
        <v>1</v>
      </c>
      <c r="CZ57" s="166">
        <v>0</v>
      </c>
    </row>
    <row r="58" spans="1:104" ht="12.75">
      <c r="A58" s="193">
        <v>27</v>
      </c>
      <c r="B58" s="194" t="s">
        <v>161</v>
      </c>
      <c r="C58" s="195" t="s">
        <v>162</v>
      </c>
      <c r="D58" s="196" t="s">
        <v>163</v>
      </c>
      <c r="E58" s="197">
        <v>90</v>
      </c>
      <c r="F58" s="197">
        <v>0</v>
      </c>
      <c r="G58" s="198">
        <f>E58*F58</f>
        <v>0</v>
      </c>
      <c r="O58" s="192">
        <v>2</v>
      </c>
      <c r="AA58" s="166">
        <v>3</v>
      </c>
      <c r="AB58" s="166">
        <v>1</v>
      </c>
      <c r="AC58" s="166">
        <v>592</v>
      </c>
      <c r="AZ58" s="166">
        <v>1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3</v>
      </c>
      <c r="CB58" s="199">
        <v>1</v>
      </c>
      <c r="CZ58" s="166">
        <v>0.04</v>
      </c>
    </row>
    <row r="59" spans="1:57" ht="12.75">
      <c r="A59" s="208"/>
      <c r="B59" s="209" t="s">
        <v>75</v>
      </c>
      <c r="C59" s="210" t="str">
        <f>CONCATENATE(B55," ",C55)</f>
        <v>93 Dokončovací práce inženýrskách staveb</v>
      </c>
      <c r="D59" s="211"/>
      <c r="E59" s="212"/>
      <c r="F59" s="213"/>
      <c r="G59" s="214">
        <f>SUM(G55:G58)</f>
        <v>0</v>
      </c>
      <c r="O59" s="192">
        <v>4</v>
      </c>
      <c r="BA59" s="215">
        <f>SUM(BA55:BA58)</f>
        <v>0</v>
      </c>
      <c r="BB59" s="215">
        <f>SUM(BB55:BB58)</f>
        <v>0</v>
      </c>
      <c r="BC59" s="215">
        <f>SUM(BC55:BC58)</f>
        <v>0</v>
      </c>
      <c r="BD59" s="215">
        <f>SUM(BD55:BD58)</f>
        <v>0</v>
      </c>
      <c r="BE59" s="215">
        <f>SUM(BE55:BE58)</f>
        <v>0</v>
      </c>
    </row>
    <row r="60" spans="1:15" ht="12.75">
      <c r="A60" s="185" t="s">
        <v>72</v>
      </c>
      <c r="B60" s="186" t="s">
        <v>164</v>
      </c>
      <c r="C60" s="187" t="s">
        <v>165</v>
      </c>
      <c r="D60" s="188"/>
      <c r="E60" s="189"/>
      <c r="F60" s="189"/>
      <c r="G60" s="190"/>
      <c r="H60" s="191"/>
      <c r="I60" s="191"/>
      <c r="O60" s="192">
        <v>1</v>
      </c>
    </row>
    <row r="61" spans="1:104" ht="22.5">
      <c r="A61" s="193">
        <v>28</v>
      </c>
      <c r="B61" s="194" t="s">
        <v>166</v>
      </c>
      <c r="C61" s="195" t="s">
        <v>167</v>
      </c>
      <c r="D61" s="196" t="s">
        <v>163</v>
      </c>
      <c r="E61" s="197">
        <v>2</v>
      </c>
      <c r="F61" s="197">
        <v>0</v>
      </c>
      <c r="G61" s="198">
        <f>E61*F61</f>
        <v>0</v>
      </c>
      <c r="O61" s="192">
        <v>2</v>
      </c>
      <c r="AA61" s="166">
        <v>1</v>
      </c>
      <c r="AB61" s="166">
        <v>1</v>
      </c>
      <c r="AC61" s="166">
        <v>1</v>
      </c>
      <c r="AZ61" s="166">
        <v>1</v>
      </c>
      <c r="BA61" s="166">
        <f>IF(AZ61=1,G61,0)</f>
        <v>0</v>
      </c>
      <c r="BB61" s="166">
        <f>IF(AZ61=2,G61,0)</f>
        <v>0</v>
      </c>
      <c r="BC61" s="166">
        <f>IF(AZ61=3,G61,0)</f>
        <v>0</v>
      </c>
      <c r="BD61" s="166">
        <f>IF(AZ61=4,G61,0)</f>
        <v>0</v>
      </c>
      <c r="BE61" s="166">
        <f>IF(AZ61=5,G61,0)</f>
        <v>0</v>
      </c>
      <c r="CA61" s="199">
        <v>1</v>
      </c>
      <c r="CB61" s="199">
        <v>1</v>
      </c>
      <c r="CZ61" s="166">
        <v>0</v>
      </c>
    </row>
    <row r="62" spans="1:57" ht="12.75">
      <c r="A62" s="208"/>
      <c r="B62" s="209" t="s">
        <v>75</v>
      </c>
      <c r="C62" s="210" t="str">
        <f>CONCATENATE(B60," ",C60)</f>
        <v>97 Prorážení otvorů</v>
      </c>
      <c r="D62" s="211"/>
      <c r="E62" s="212"/>
      <c r="F62" s="213"/>
      <c r="G62" s="214">
        <f>SUM(G60:G61)</f>
        <v>0</v>
      </c>
      <c r="O62" s="192">
        <v>4</v>
      </c>
      <c r="BA62" s="215">
        <f>SUM(BA60:BA61)</f>
        <v>0</v>
      </c>
      <c r="BB62" s="215">
        <f>SUM(BB60:BB61)</f>
        <v>0</v>
      </c>
      <c r="BC62" s="215">
        <f>SUM(BC60:BC61)</f>
        <v>0</v>
      </c>
      <c r="BD62" s="215">
        <f>SUM(BD60:BD61)</f>
        <v>0</v>
      </c>
      <c r="BE62" s="215">
        <f>SUM(BE60:BE61)</f>
        <v>0</v>
      </c>
    </row>
    <row r="63" spans="1:15" ht="12.75">
      <c r="A63" s="185" t="s">
        <v>72</v>
      </c>
      <c r="B63" s="186" t="s">
        <v>168</v>
      </c>
      <c r="C63" s="187" t="s">
        <v>169</v>
      </c>
      <c r="D63" s="188"/>
      <c r="E63" s="189"/>
      <c r="F63" s="189"/>
      <c r="G63" s="190"/>
      <c r="H63" s="191"/>
      <c r="I63" s="191"/>
      <c r="O63" s="192">
        <v>1</v>
      </c>
    </row>
    <row r="64" spans="1:104" ht="12.75">
      <c r="A64" s="193">
        <v>29</v>
      </c>
      <c r="B64" s="194" t="s">
        <v>170</v>
      </c>
      <c r="C64" s="195" t="s">
        <v>171</v>
      </c>
      <c r="D64" s="196" t="s">
        <v>172</v>
      </c>
      <c r="E64" s="197">
        <v>90.59291</v>
      </c>
      <c r="F64" s="197">
        <v>0</v>
      </c>
      <c r="G64" s="198">
        <f>E64*F64</f>
        <v>0</v>
      </c>
      <c r="O64" s="192">
        <v>2</v>
      </c>
      <c r="AA64" s="166">
        <v>7</v>
      </c>
      <c r="AB64" s="166">
        <v>1</v>
      </c>
      <c r="AC64" s="166">
        <v>2</v>
      </c>
      <c r="AZ64" s="166">
        <v>1</v>
      </c>
      <c r="BA64" s="166">
        <f>IF(AZ64=1,G64,0)</f>
        <v>0</v>
      </c>
      <c r="BB64" s="166">
        <f>IF(AZ64=2,G64,0)</f>
        <v>0</v>
      </c>
      <c r="BC64" s="166">
        <f>IF(AZ64=3,G64,0)</f>
        <v>0</v>
      </c>
      <c r="BD64" s="166">
        <f>IF(AZ64=4,G64,0)</f>
        <v>0</v>
      </c>
      <c r="BE64" s="166">
        <f>IF(AZ64=5,G64,0)</f>
        <v>0</v>
      </c>
      <c r="CA64" s="199">
        <v>7</v>
      </c>
      <c r="CB64" s="199">
        <v>1</v>
      </c>
      <c r="CZ64" s="166">
        <v>0</v>
      </c>
    </row>
    <row r="65" spans="1:57" ht="12.75">
      <c r="A65" s="208"/>
      <c r="B65" s="209" t="s">
        <v>75</v>
      </c>
      <c r="C65" s="210" t="str">
        <f>CONCATENATE(B63," ",C63)</f>
        <v>99 Staveništní přesun hmot</v>
      </c>
      <c r="D65" s="211"/>
      <c r="E65" s="212"/>
      <c r="F65" s="213"/>
      <c r="G65" s="214">
        <f>SUM(G63:G64)</f>
        <v>0</v>
      </c>
      <c r="O65" s="192">
        <v>4</v>
      </c>
      <c r="BA65" s="215">
        <f>SUM(BA63:BA64)</f>
        <v>0</v>
      </c>
      <c r="BB65" s="215">
        <f>SUM(BB63:BB64)</f>
        <v>0</v>
      </c>
      <c r="BC65" s="215">
        <f>SUM(BC63:BC64)</f>
        <v>0</v>
      </c>
      <c r="BD65" s="215">
        <f>SUM(BD63:BD64)</f>
        <v>0</v>
      </c>
      <c r="BE65" s="215">
        <f>SUM(BE63:BE64)</f>
        <v>0</v>
      </c>
    </row>
    <row r="66" spans="1:15" ht="12.75">
      <c r="A66" s="185" t="s">
        <v>72</v>
      </c>
      <c r="B66" s="186" t="s">
        <v>173</v>
      </c>
      <c r="C66" s="187" t="s">
        <v>174</v>
      </c>
      <c r="D66" s="188"/>
      <c r="E66" s="189"/>
      <c r="F66" s="189"/>
      <c r="G66" s="190"/>
      <c r="H66" s="191"/>
      <c r="I66" s="191"/>
      <c r="O66" s="192">
        <v>1</v>
      </c>
    </row>
    <row r="67" spans="1:104" ht="12.75">
      <c r="A67" s="193">
        <v>30</v>
      </c>
      <c r="B67" s="194" t="s">
        <v>175</v>
      </c>
      <c r="C67" s="195" t="s">
        <v>176</v>
      </c>
      <c r="D67" s="196" t="s">
        <v>83</v>
      </c>
      <c r="E67" s="197">
        <v>3</v>
      </c>
      <c r="F67" s="197">
        <v>0</v>
      </c>
      <c r="G67" s="198">
        <f>E67*F67</f>
        <v>0</v>
      </c>
      <c r="O67" s="192">
        <v>2</v>
      </c>
      <c r="AA67" s="166">
        <v>1</v>
      </c>
      <c r="AB67" s="166">
        <v>7</v>
      </c>
      <c r="AC67" s="166">
        <v>7</v>
      </c>
      <c r="AZ67" s="166">
        <v>2</v>
      </c>
      <c r="BA67" s="166">
        <f>IF(AZ67=1,G67,0)</f>
        <v>0</v>
      </c>
      <c r="BB67" s="166">
        <f>IF(AZ67=2,G67,0)</f>
        <v>0</v>
      </c>
      <c r="BC67" s="166">
        <f>IF(AZ67=3,G67,0)</f>
        <v>0</v>
      </c>
      <c r="BD67" s="166">
        <f>IF(AZ67=4,G67,0)</f>
        <v>0</v>
      </c>
      <c r="BE67" s="166">
        <f>IF(AZ67=5,G67,0)</f>
        <v>0</v>
      </c>
      <c r="CA67" s="199">
        <v>1</v>
      </c>
      <c r="CB67" s="199">
        <v>7</v>
      </c>
      <c r="CZ67" s="166">
        <v>0.00371</v>
      </c>
    </row>
    <row r="68" spans="1:104" ht="22.5">
      <c r="A68" s="193">
        <v>31</v>
      </c>
      <c r="B68" s="194" t="s">
        <v>177</v>
      </c>
      <c r="C68" s="195" t="s">
        <v>178</v>
      </c>
      <c r="D68" s="196" t="s">
        <v>91</v>
      </c>
      <c r="E68" s="197">
        <v>1</v>
      </c>
      <c r="F68" s="197">
        <v>0</v>
      </c>
      <c r="G68" s="198">
        <f>E68*F68</f>
        <v>0</v>
      </c>
      <c r="O68" s="192">
        <v>2</v>
      </c>
      <c r="AA68" s="166">
        <v>1</v>
      </c>
      <c r="AB68" s="166">
        <v>7</v>
      </c>
      <c r="AC68" s="166">
        <v>7</v>
      </c>
      <c r="AZ68" s="166">
        <v>2</v>
      </c>
      <c r="BA68" s="166">
        <f>IF(AZ68=1,G68,0)</f>
        <v>0</v>
      </c>
      <c r="BB68" s="166">
        <f>IF(AZ68=2,G68,0)</f>
        <v>0</v>
      </c>
      <c r="BC68" s="166">
        <f>IF(AZ68=3,G68,0)</f>
        <v>0</v>
      </c>
      <c r="BD68" s="166">
        <f>IF(AZ68=4,G68,0)</f>
        <v>0</v>
      </c>
      <c r="BE68" s="166">
        <f>IF(AZ68=5,G68,0)</f>
        <v>0</v>
      </c>
      <c r="CA68" s="199">
        <v>1</v>
      </c>
      <c r="CB68" s="199">
        <v>7</v>
      </c>
      <c r="CZ68" s="166">
        <v>0.00632</v>
      </c>
    </row>
    <row r="69" spans="1:104" ht="12.75">
      <c r="A69" s="193">
        <v>32</v>
      </c>
      <c r="B69" s="194" t="s">
        <v>179</v>
      </c>
      <c r="C69" s="195" t="s">
        <v>180</v>
      </c>
      <c r="D69" s="196" t="s">
        <v>181</v>
      </c>
      <c r="E69" s="197">
        <v>2</v>
      </c>
      <c r="F69" s="197">
        <v>0</v>
      </c>
      <c r="G69" s="198">
        <f>E69*F69</f>
        <v>0</v>
      </c>
      <c r="O69" s="192">
        <v>2</v>
      </c>
      <c r="AA69" s="166">
        <v>1</v>
      </c>
      <c r="AB69" s="166">
        <v>7</v>
      </c>
      <c r="AC69" s="166">
        <v>7</v>
      </c>
      <c r="AZ69" s="166">
        <v>2</v>
      </c>
      <c r="BA69" s="166">
        <f>IF(AZ69=1,G69,0)</f>
        <v>0</v>
      </c>
      <c r="BB69" s="166">
        <f>IF(AZ69=2,G69,0)</f>
        <v>0</v>
      </c>
      <c r="BC69" s="166">
        <f>IF(AZ69=3,G69,0)</f>
        <v>0</v>
      </c>
      <c r="BD69" s="166">
        <f>IF(AZ69=4,G69,0)</f>
        <v>0</v>
      </c>
      <c r="BE69" s="166">
        <f>IF(AZ69=5,G69,0)</f>
        <v>0</v>
      </c>
      <c r="CA69" s="199">
        <v>1</v>
      </c>
      <c r="CB69" s="199">
        <v>7</v>
      </c>
      <c r="CZ69" s="166">
        <v>0.02719</v>
      </c>
    </row>
    <row r="70" spans="1:57" ht="12.75">
      <c r="A70" s="208"/>
      <c r="B70" s="209" t="s">
        <v>75</v>
      </c>
      <c r="C70" s="210" t="str">
        <f>CONCATENATE(B66," ",C66)</f>
        <v>722 Vnitřní vodovod</v>
      </c>
      <c r="D70" s="211"/>
      <c r="E70" s="212"/>
      <c r="F70" s="213"/>
      <c r="G70" s="214">
        <f>SUM(G66:G69)</f>
        <v>0</v>
      </c>
      <c r="O70" s="192">
        <v>4</v>
      </c>
      <c r="BA70" s="215">
        <f>SUM(BA66:BA69)</f>
        <v>0</v>
      </c>
      <c r="BB70" s="215">
        <f>SUM(BB66:BB69)</f>
        <v>0</v>
      </c>
      <c r="BC70" s="215">
        <f>SUM(BC66:BC69)</f>
        <v>0</v>
      </c>
      <c r="BD70" s="215">
        <f>SUM(BD66:BD69)</f>
        <v>0</v>
      </c>
      <c r="BE70" s="215">
        <f>SUM(BE66:BE69)</f>
        <v>0</v>
      </c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spans="1:7" ht="12.75">
      <c r="A94" s="216"/>
      <c r="B94" s="216"/>
      <c r="C94" s="216"/>
      <c r="D94" s="216"/>
      <c r="E94" s="216"/>
      <c r="F94" s="216"/>
      <c r="G94" s="216"/>
    </row>
    <row r="95" spans="1:7" ht="12.75">
      <c r="A95" s="216"/>
      <c r="B95" s="216"/>
      <c r="C95" s="216"/>
      <c r="D95" s="216"/>
      <c r="E95" s="216"/>
      <c r="F95" s="216"/>
      <c r="G95" s="216"/>
    </row>
    <row r="96" spans="1:7" ht="12.75">
      <c r="A96" s="216"/>
      <c r="B96" s="216"/>
      <c r="C96" s="216"/>
      <c r="D96" s="216"/>
      <c r="E96" s="216"/>
      <c r="F96" s="216"/>
      <c r="G96" s="216"/>
    </row>
    <row r="97" spans="1:7" ht="12.75">
      <c r="A97" s="216"/>
      <c r="B97" s="216"/>
      <c r="C97" s="216"/>
      <c r="D97" s="216"/>
      <c r="E97" s="216"/>
      <c r="F97" s="216"/>
      <c r="G97" s="216"/>
    </row>
    <row r="98" ht="12.75">
      <c r="E98" s="166"/>
    </row>
    <row r="99" ht="12.75">
      <c r="E99" s="166"/>
    </row>
    <row r="100" ht="12.75">
      <c r="E100" s="166"/>
    </row>
    <row r="101" ht="12.75">
      <c r="E101" s="166"/>
    </row>
    <row r="102" ht="12.75">
      <c r="E102" s="166"/>
    </row>
    <row r="103" ht="12.75">
      <c r="E103" s="166"/>
    </row>
    <row r="104" ht="12.75">
      <c r="E104" s="166"/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ht="12.75">
      <c r="E109" s="166"/>
    </row>
    <row r="110" ht="12.75">
      <c r="E110" s="166"/>
    </row>
    <row r="111" ht="12.75">
      <c r="E111" s="166"/>
    </row>
    <row r="112" ht="12.75">
      <c r="E112" s="166"/>
    </row>
    <row r="113" ht="12.75">
      <c r="E113" s="166"/>
    </row>
    <row r="114" ht="12.75">
      <c r="E114" s="166"/>
    </row>
    <row r="115" ht="12.75">
      <c r="E115" s="166"/>
    </row>
    <row r="116" ht="12.75">
      <c r="E116" s="166"/>
    </row>
    <row r="117" ht="12.75">
      <c r="E117" s="166"/>
    </row>
    <row r="118" ht="12.75">
      <c r="E118" s="166"/>
    </row>
    <row r="119" ht="12.75">
      <c r="E119" s="166"/>
    </row>
    <row r="120" ht="12.75">
      <c r="E120" s="166"/>
    </row>
    <row r="121" ht="12.75">
      <c r="E121" s="166"/>
    </row>
    <row r="122" ht="12.75">
      <c r="E122" s="166"/>
    </row>
    <row r="123" ht="12.75">
      <c r="E123" s="166"/>
    </row>
    <row r="124" ht="12.75">
      <c r="E124" s="166"/>
    </row>
    <row r="125" ht="12.75">
      <c r="E125" s="166"/>
    </row>
    <row r="126" ht="12.75">
      <c r="E126" s="166"/>
    </row>
    <row r="127" ht="12.75">
      <c r="E127" s="166"/>
    </row>
    <row r="128" ht="12.75">
      <c r="E128" s="166"/>
    </row>
    <row r="129" spans="1:2" ht="12.75">
      <c r="A129" s="217"/>
      <c r="B129" s="217"/>
    </row>
    <row r="130" spans="1:7" ht="12.75">
      <c r="A130" s="216"/>
      <c r="B130" s="216"/>
      <c r="C130" s="219"/>
      <c r="D130" s="219"/>
      <c r="E130" s="220"/>
      <c r="F130" s="219"/>
      <c r="G130" s="221"/>
    </row>
    <row r="131" spans="1:7" ht="12.75">
      <c r="A131" s="222"/>
      <c r="B131" s="222"/>
      <c r="C131" s="216"/>
      <c r="D131" s="216"/>
      <c r="E131" s="223"/>
      <c r="F131" s="216"/>
      <c r="G131" s="216"/>
    </row>
    <row r="132" spans="1:7" ht="12.75">
      <c r="A132" s="216"/>
      <c r="B132" s="216"/>
      <c r="C132" s="216"/>
      <c r="D132" s="216"/>
      <c r="E132" s="223"/>
      <c r="F132" s="216"/>
      <c r="G132" s="216"/>
    </row>
    <row r="133" spans="1:7" ht="12.75">
      <c r="A133" s="216"/>
      <c r="B133" s="216"/>
      <c r="C133" s="216"/>
      <c r="D133" s="216"/>
      <c r="E133" s="223"/>
      <c r="F133" s="216"/>
      <c r="G133" s="216"/>
    </row>
    <row r="134" spans="1:7" ht="12.75">
      <c r="A134" s="216"/>
      <c r="B134" s="216"/>
      <c r="C134" s="216"/>
      <c r="D134" s="216"/>
      <c r="E134" s="223"/>
      <c r="F134" s="216"/>
      <c r="G134" s="216"/>
    </row>
    <row r="135" spans="1:7" ht="12.75">
      <c r="A135" s="216"/>
      <c r="B135" s="216"/>
      <c r="C135" s="216"/>
      <c r="D135" s="216"/>
      <c r="E135" s="223"/>
      <c r="F135" s="216"/>
      <c r="G135" s="216"/>
    </row>
    <row r="136" spans="1:7" ht="12.75">
      <c r="A136" s="216"/>
      <c r="B136" s="216"/>
      <c r="C136" s="216"/>
      <c r="D136" s="216"/>
      <c r="E136" s="223"/>
      <c r="F136" s="216"/>
      <c r="G136" s="216"/>
    </row>
    <row r="137" spans="1:7" ht="12.75">
      <c r="A137" s="216"/>
      <c r="B137" s="216"/>
      <c r="C137" s="216"/>
      <c r="D137" s="216"/>
      <c r="E137" s="223"/>
      <c r="F137" s="216"/>
      <c r="G137" s="216"/>
    </row>
    <row r="138" spans="1:7" ht="12.75">
      <c r="A138" s="216"/>
      <c r="B138" s="216"/>
      <c r="C138" s="216"/>
      <c r="D138" s="216"/>
      <c r="E138" s="223"/>
      <c r="F138" s="216"/>
      <c r="G138" s="216"/>
    </row>
    <row r="139" spans="1:7" ht="12.75">
      <c r="A139" s="216"/>
      <c r="B139" s="216"/>
      <c r="C139" s="216"/>
      <c r="D139" s="216"/>
      <c r="E139" s="223"/>
      <c r="F139" s="216"/>
      <c r="G139" s="216"/>
    </row>
    <row r="140" spans="1:7" ht="12.75">
      <c r="A140" s="216"/>
      <c r="B140" s="216"/>
      <c r="C140" s="216"/>
      <c r="D140" s="216"/>
      <c r="E140" s="223"/>
      <c r="F140" s="216"/>
      <c r="G140" s="216"/>
    </row>
    <row r="141" spans="1:7" ht="12.75">
      <c r="A141" s="216"/>
      <c r="B141" s="216"/>
      <c r="C141" s="216"/>
      <c r="D141" s="216"/>
      <c r="E141" s="223"/>
      <c r="F141" s="216"/>
      <c r="G141" s="216"/>
    </row>
    <row r="142" spans="1:7" ht="12.75">
      <c r="A142" s="216"/>
      <c r="B142" s="216"/>
      <c r="C142" s="216"/>
      <c r="D142" s="216"/>
      <c r="E142" s="223"/>
      <c r="F142" s="216"/>
      <c r="G142" s="216"/>
    </row>
    <row r="143" spans="1:7" ht="12.75">
      <c r="A143" s="216"/>
      <c r="B143" s="216"/>
      <c r="C143" s="216"/>
      <c r="D143" s="216"/>
      <c r="E143" s="223"/>
      <c r="F143" s="216"/>
      <c r="G143" s="216"/>
    </row>
  </sheetData>
  <sheetProtection/>
  <mergeCells count="20">
    <mergeCell ref="C43:D43"/>
    <mergeCell ref="C34:D34"/>
    <mergeCell ref="C38:D38"/>
    <mergeCell ref="C39:D39"/>
    <mergeCell ref="C27:D27"/>
    <mergeCell ref="C28:D28"/>
    <mergeCell ref="C30:D30"/>
    <mergeCell ref="C32:D32"/>
    <mergeCell ref="C16:D16"/>
    <mergeCell ref="C18:D18"/>
    <mergeCell ref="C20:D20"/>
    <mergeCell ref="C23:D23"/>
    <mergeCell ref="A1:G1"/>
    <mergeCell ref="A3:B3"/>
    <mergeCell ref="A4:B4"/>
    <mergeCell ref="E4:G4"/>
    <mergeCell ref="C9:D9"/>
    <mergeCell ref="C10:D10"/>
    <mergeCell ref="C12:D12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Ing.Hudcová</dc:creator>
  <cp:keywords/>
  <dc:description/>
  <cp:lastModifiedBy>Ing.Hudcová</cp:lastModifiedBy>
  <dcterms:created xsi:type="dcterms:W3CDTF">2011-08-04T14:54:16Z</dcterms:created>
  <dcterms:modified xsi:type="dcterms:W3CDTF">2011-08-04T14:54:47Z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